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8" windowWidth="14808" windowHeight="8016" firstSheet="2" activeTab="2"/>
  </bookViews>
  <sheets>
    <sheet name="dbase ordini" sheetId="1" state="hidden" r:id="rId1"/>
    <sheet name="pivot" sheetId="2" state="hidden" r:id="rId2"/>
    <sheet name="Schema di offerta" sheetId="5" r:id="rId3"/>
  </sheets>
  <definedNames>
    <definedName name="_xlnm._FilterDatabase" localSheetId="0" hidden="1">'dbase ordini'!$A$1:$Y$19</definedName>
    <definedName name="_xlnm.Print_Area" localSheetId="2">'Schema di offerta'!$A$1:$I$18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C9" i="5" l="1"/>
  <c r="H10" i="5" l="1"/>
  <c r="H9" i="5"/>
  <c r="G10" i="5"/>
  <c r="G9" i="5"/>
  <c r="D10" i="5"/>
  <c r="D9" i="5"/>
  <c r="I9" i="5" l="1"/>
  <c r="D7" i="5"/>
  <c r="C10" i="5"/>
  <c r="C7" i="5" s="1"/>
  <c r="E9" i="5" l="1"/>
  <c r="C15" i="2"/>
  <c r="C14" i="2"/>
  <c r="C13" i="2"/>
  <c r="B6" i="2" l="1"/>
  <c r="B9" i="2"/>
  <c r="C3" i="2"/>
  <c r="C2" i="2"/>
  <c r="B7" i="2" l="1"/>
  <c r="B10" i="2" l="1"/>
</calcChain>
</file>

<file path=xl/sharedStrings.xml><?xml version="1.0" encoding="utf-8"?>
<sst xmlns="http://schemas.openxmlformats.org/spreadsheetml/2006/main" count="220" uniqueCount="83">
  <si>
    <t>TipoDocumento</t>
  </si>
  <si>
    <t>Data documento</t>
  </si>
  <si>
    <t>DataRegistrazione</t>
  </si>
  <si>
    <t>NumeroDocumento</t>
  </si>
  <si>
    <t>RagioneSociale</t>
  </si>
  <si>
    <t>IdRiga</t>
  </si>
  <si>
    <t>NrRiga</t>
  </si>
  <si>
    <t>A/S/O</t>
  </si>
  <si>
    <t>CodArt</t>
  </si>
  <si>
    <t>Descrizione</t>
  </si>
  <si>
    <t>DataPresuntaConsegna</t>
  </si>
  <si>
    <t>Qta</t>
  </si>
  <si>
    <t>ValoreUnitario</t>
  </si>
  <si>
    <t>ImportoSconto</t>
  </si>
  <si>
    <t>CodIva</t>
  </si>
  <si>
    <t>CodConto</t>
  </si>
  <si>
    <t>Commento</t>
  </si>
  <si>
    <t>ImponibileVB</t>
  </si>
  <si>
    <t>ImpostaVB</t>
  </si>
  <si>
    <t>TotaleVB</t>
  </si>
  <si>
    <t>QtaConsegnata</t>
  </si>
  <si>
    <t>Servizio</t>
  </si>
  <si>
    <t>22IN</t>
  </si>
  <si>
    <t>00118</t>
  </si>
  <si>
    <t>6.11.03.03</t>
  </si>
  <si>
    <t>0000170</t>
  </si>
  <si>
    <t>Power Gen Service Srl</t>
  </si>
  <si>
    <t>info@powergenservice.it; + DUVRI e ITP</t>
  </si>
  <si>
    <t>N°1 Visita con verifiche meccaniche ed elettriche</t>
  </si>
  <si>
    <t>N°1 Visita di solo controllo con verifiche</t>
  </si>
  <si>
    <t xml:space="preserve">L’olio motore del GE da 1562kVA, </t>
  </si>
  <si>
    <t>Analisi dell’olio a richiesta</t>
  </si>
  <si>
    <t>00026</t>
  </si>
  <si>
    <t>00020</t>
  </si>
  <si>
    <t>00028</t>
  </si>
  <si>
    <t>0000414</t>
  </si>
  <si>
    <t>smontaggio e invio per verifica e ricovero</t>
  </si>
  <si>
    <t>info@powergenservice.it</t>
  </si>
  <si>
    <t>0000422</t>
  </si>
  <si>
    <t>0000504</t>
  </si>
  <si>
    <t xml:space="preserve">Riparazione e pulizia pompa iniezione gruppo </t>
  </si>
  <si>
    <t>0000971</t>
  </si>
  <si>
    <t>Manutenzione gruppo elettrogeno</t>
  </si>
  <si>
    <t>info@powergenservice.it; ITP nuovo personale</t>
  </si>
  <si>
    <t>0001169</t>
  </si>
  <si>
    <t xml:space="preserve">Manutenzione straodinaria  per il ripristino del </t>
  </si>
  <si>
    <t xml:space="preserve">info@powergenservice.it; </t>
  </si>
  <si>
    <t>manutenzione correttiva</t>
  </si>
  <si>
    <t>Tipo manutenzione</t>
  </si>
  <si>
    <t>manutenzione preventiva</t>
  </si>
  <si>
    <t>Etichette di riga</t>
  </si>
  <si>
    <t>Totale complessivo</t>
  </si>
  <si>
    <t>Somma di ImponibileVB</t>
  </si>
  <si>
    <t>4 anni</t>
  </si>
  <si>
    <t>nuovo affidamento</t>
  </si>
  <si>
    <t>periodo richiesto</t>
  </si>
  <si>
    <t xml:space="preserve">tempo intervento </t>
  </si>
  <si>
    <t>entro 16 ore</t>
  </si>
  <si>
    <t>1 biennio</t>
  </si>
  <si>
    <t>2 anni</t>
  </si>
  <si>
    <t>2 anni ordinaria</t>
  </si>
  <si>
    <t>4 anni ordinaria</t>
  </si>
  <si>
    <t>preventiva</t>
  </si>
  <si>
    <t>correttiva</t>
  </si>
  <si>
    <t>DESCRIZIONE</t>
  </si>
  <si>
    <t>Data, ________</t>
  </si>
  <si>
    <t xml:space="preserve">Firma rappresentante legale </t>
  </si>
  <si>
    <t xml:space="preserve">Indicare i Costi Aziendali (in Euro) propri relativi alla salute ed alla sicurezza sui luoghi di lavoro (da intendersi compreso nel prezzo complessivo offerto)   </t>
  </si>
  <si>
    <t xml:space="preserve">Indicare  il Costo (in Euro) del personale (da intendersi compreso nel prezzo complessivo offerto)   
</t>
  </si>
  <si>
    <r>
      <rPr>
        <b/>
        <u/>
        <sz val="16"/>
        <color rgb="FFFFFFFF"/>
        <rFont val="Times New Roman"/>
        <family val="1"/>
      </rPr>
      <t>BASE D'ASTA</t>
    </r>
    <r>
      <rPr>
        <b/>
        <sz val="16"/>
        <color rgb="FFFFFFFF"/>
        <rFont val="Times New Roman"/>
        <family val="1"/>
      </rPr>
      <t xml:space="preserve"> CANONE GIORNO</t>
    </r>
  </si>
  <si>
    <r>
      <rPr>
        <b/>
        <u/>
        <sz val="16"/>
        <color rgb="FFFFFFFF"/>
        <rFont val="Times New Roman"/>
        <family val="1"/>
      </rPr>
      <t>BASE D'ASTA</t>
    </r>
    <r>
      <rPr>
        <b/>
        <sz val="16"/>
        <color rgb="FFFFFFFF"/>
        <rFont val="Times New Roman"/>
        <family val="1"/>
      </rPr>
      <t xml:space="preserve"> - SERVIZI BASE</t>
    </r>
  </si>
  <si>
    <r>
      <rPr>
        <b/>
        <u/>
        <sz val="16"/>
        <color rgb="FFFFFFFF"/>
        <rFont val="Times New Roman"/>
        <family val="1"/>
      </rPr>
      <t>BASE D'ASTA</t>
    </r>
    <r>
      <rPr>
        <b/>
        <sz val="16"/>
        <color rgb="FFFFFFFF"/>
        <rFont val="Times New Roman"/>
        <family val="1"/>
      </rPr>
      <t xml:space="preserve"> - OPZIONE 12 MESI AGGIUNTIVI</t>
    </r>
  </si>
  <si>
    <r>
      <rPr>
        <b/>
        <u/>
        <sz val="16"/>
        <color rgb="FFFFFFFF"/>
        <rFont val="Times New Roman"/>
        <family val="1"/>
      </rPr>
      <t>BASE D'ASTA</t>
    </r>
    <r>
      <rPr>
        <b/>
        <sz val="16"/>
        <color rgb="FFFFFFFF"/>
        <rFont val="Times New Roman"/>
        <family val="1"/>
      </rPr>
      <t xml:space="preserve"> TOTALE</t>
    </r>
  </si>
  <si>
    <r>
      <rPr>
        <b/>
        <u/>
        <sz val="16"/>
        <color rgb="FFFFFFFF"/>
        <rFont val="Times New Roman"/>
        <family val="1"/>
      </rPr>
      <t>IMPORTO OFFERTO</t>
    </r>
    <r>
      <rPr>
        <b/>
        <sz val="16"/>
        <color rgb="FFFFFFFF"/>
        <rFont val="Times New Roman"/>
        <family val="1"/>
      </rPr>
      <t xml:space="preserve"> - CANONE GIORNO</t>
    </r>
  </si>
  <si>
    <r>
      <rPr>
        <b/>
        <u/>
        <sz val="16"/>
        <color rgb="FFFFFFFF"/>
        <rFont val="Times New Roman"/>
        <family val="1"/>
      </rPr>
      <t>IMPORTO OFFERTO</t>
    </r>
    <r>
      <rPr>
        <b/>
        <sz val="16"/>
        <color rgb="FFFFFFFF"/>
        <rFont val="Times New Roman"/>
        <family val="1"/>
      </rPr>
      <t xml:space="preserve"> - SERVIZI BASE</t>
    </r>
  </si>
  <si>
    <r>
      <rPr>
        <b/>
        <u/>
        <sz val="16"/>
        <color rgb="FFFFFFFF"/>
        <rFont val="Times New Roman"/>
        <family val="1"/>
      </rPr>
      <t>IMPORTO OFFERTO</t>
    </r>
    <r>
      <rPr>
        <b/>
        <sz val="16"/>
        <color rgb="FFFFFFFF"/>
        <rFont val="Times New Roman"/>
        <family val="1"/>
      </rPr>
      <t xml:space="preserve"> - SERVIZIO OPZIONALE</t>
    </r>
  </si>
  <si>
    <r>
      <rPr>
        <b/>
        <u/>
        <sz val="16"/>
        <color rgb="FFFFFFFF"/>
        <rFont val="Times New Roman"/>
        <family val="1"/>
      </rPr>
      <t>IMPORTO OFFERTO</t>
    </r>
    <r>
      <rPr>
        <b/>
        <sz val="16"/>
        <color rgb="FFFFFFFF"/>
        <rFont val="Times New Roman"/>
        <family val="1"/>
      </rPr>
      <t xml:space="preserve"> TOTALE</t>
    </r>
  </si>
  <si>
    <r>
      <t xml:space="preserve">n. </t>
    </r>
    <r>
      <rPr>
        <b/>
        <sz val="20"/>
        <color theme="1"/>
        <rFont val="Times New Roman"/>
        <family val="1"/>
      </rPr>
      <t>4</t>
    </r>
    <r>
      <rPr>
        <sz val="20"/>
        <color theme="1"/>
        <rFont val="Times New Roman"/>
        <family val="1"/>
      </rPr>
      <t xml:space="preserve"> moduli prefabbricati da 20’  ad uso ufficio, dimensioni 6055x2435x2960 h est, ignifughi ed insonorizzati, dotati di: Porta (sul lato corto), Finestra (sul lato corto), Impianto elettrico (monofase, allacciamento a carico nostro), Illuminazione interna, Climatizzazione (sia caldo che freddo), Coibentazione</t>
    </r>
  </si>
  <si>
    <r>
      <t xml:space="preserve">n. </t>
    </r>
    <r>
      <rPr>
        <b/>
        <sz val="20"/>
        <color theme="1"/>
        <rFont val="Times New Roman"/>
        <family val="1"/>
      </rPr>
      <t>2</t>
    </r>
    <r>
      <rPr>
        <sz val="20"/>
        <color theme="1"/>
        <rFont val="Times New Roman"/>
        <family val="1"/>
      </rPr>
      <t xml:space="preserve"> container prefabbricati da 20’  ad uso officina, dimensioni 2438x6058x2591 h est, ignifughi ed insonorizzati, dotati di o Saracinesca di almeno 2.5 m x 1.9 m (LxH), sul lato lungo; o Impianto elettrico con prese sia trifase che monofase (allacciamento a carico nostro); o Illuminazione interna; o Cappa aspirante; o Pavimento in lamiera mandorlata; o Predisposizione per installazione lavandino (acqua e scarico; lavandino fornito da Fondazione CNAO)</t>
    </r>
  </si>
  <si>
    <t xml:space="preserve">Il sottoscritto: ...............................................................................................................................................................................
codice fiscale: .............................................................................................................................................................................................
nato a: .......................................................................... il: ........./......./.................................................................
domiciliato per la carica presso la sede societaria, nella sua qualità di: ...........................................................................................................................................................
e legale rappresentante dell’Impresa: ...............................................................................................
con sede legale in:  ......................................................................................................................................................Via/Piazza: .................................................................................................... C.A.P. ................................................................
Telefono:...............................................; PEC:..............................................................................................................................
codice fiscale: ........................................................ Partita I.V.A.: .......................................................................................................
</t>
  </si>
  <si>
    <t xml:space="preserve">dichiara di voler presentare la presente offerta e che: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non è ammessa offerta pari o superiore alla base d’asta 
• i valori offerti in euro dovranno essere espressi con un numero di cifre decimali dopo la virgola pari a 2 (due); nel caso in cui tali valori dovessero essere espressi con un numero di cifre decimali dopo la virgola superiore a 2 (due), saranno considerate esclusivamente le prime 2 (due) cifre decimali dopo la virgola, senza procedere ad alcun arrotondamento                                                                                                                                                </t>
  </si>
  <si>
    <t>• la presente offerta è irrevocabile e impegnativa per 180 giorni dal termine ultimo per la presentazione dell’offerta                                                                                                                                                              • il prezzo totale offerto è comprensivo di ogni prestazione, fornitura ed onere, necessari a garantire la completa esecuzione a regola d’arte della fornitura oggetto della presente richiesta di offerta</t>
  </si>
  <si>
    <t>OFFERTA ECONOMICA - Richiesta di Offerta finalizzata all'affidamento diretto di SERVIZIO DI NOLEGGIO CONTEINER E DEI SERVIZI ACCESSORI, AI SENSI DELL’ART. 36 COMMA 2) LETTERA A) DEL D.LGS. 50/2016 COSÌ COME MODIFICATO DALL’ART. 1 COMMA 2. lett. A) DELLA LEGGE N. 120 DEL GIORNO 11/9/2020 E S.M.I. (come sostituita dall'art. 51 della legge n. 108 del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</si>
</sst>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&quot;€&quot;\ #,##0.00;\-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rgb="FFFFFFFF"/>
      <name val="Times New Roman"/>
      <family val="1"/>
    </font>
    <font>
      <b/>
      <u/>
      <sz val="16"/>
      <color rgb="FFFFFFFF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u/>
      <sz val="16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0"/>
      <name val="Times New Roman"/>
      <family val="1"/>
    </font>
    <font>
      <b/>
      <sz val="24"/>
      <color theme="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4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left" wrapText="1"/>
    </xf>
    <xf numFmtId="15" fontId="2" fillId="0" borderId="2" xfId="3" applyNumberFormat="1" applyFont="1" applyFill="1" applyBorder="1" applyAlignment="1">
      <alignment horizontal="left" wrapText="1"/>
    </xf>
    <xf numFmtId="164" fontId="2" fillId="0" borderId="2" xfId="3" applyNumberFormat="1" applyFont="1" applyFill="1" applyBorder="1" applyAlignment="1">
      <alignment horizontal="left" wrapText="1"/>
    </xf>
    <xf numFmtId="0" fontId="3" fillId="0" borderId="0" xfId="3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10" fontId="0" fillId="0" borderId="0" xfId="2" applyNumberFormat="1" applyFont="1"/>
    <xf numFmtId="0" fontId="5" fillId="0" borderId="2" xfId="3" applyFont="1" applyFill="1" applyBorder="1" applyAlignment="1">
      <alignment horizontal="left" wrapText="1"/>
    </xf>
    <xf numFmtId="43" fontId="0" fillId="4" borderId="0" xfId="1" applyFont="1" applyFill="1"/>
    <xf numFmtId="43" fontId="0" fillId="0" borderId="0" xfId="2" applyNumberFormat="1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6" fillId="0" borderId="0" xfId="0" applyFont="1" applyFill="1"/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43" fontId="9" fillId="0" borderId="0" xfId="1" applyFont="1" applyFill="1" applyBorder="1"/>
    <xf numFmtId="0" fontId="13" fillId="0" borderId="0" xfId="0" applyFont="1" applyFill="1"/>
    <xf numFmtId="0" fontId="13" fillId="0" borderId="3" xfId="0" applyFont="1" applyFill="1" applyBorder="1" applyAlignment="1">
      <alignment wrapText="1"/>
    </xf>
    <xf numFmtId="43" fontId="9" fillId="4" borderId="3" xfId="1" applyFont="1" applyFill="1" applyBorder="1"/>
    <xf numFmtId="0" fontId="13" fillId="4" borderId="3" xfId="0" applyFont="1" applyFill="1" applyBorder="1"/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3" fillId="0" borderId="0" xfId="0" applyFont="1" applyFill="1" applyBorder="1"/>
    <xf numFmtId="0" fontId="16" fillId="0" borderId="17" xfId="0" applyFont="1" applyBorder="1" applyAlignment="1">
      <alignment horizontal="left" vertical="top" wrapText="1" indent="5"/>
    </xf>
    <xf numFmtId="0" fontId="16" fillId="0" borderId="18" xfId="0" applyFont="1" applyBorder="1" applyAlignment="1">
      <alignment horizontal="left" vertical="top" wrapText="1" indent="5"/>
    </xf>
    <xf numFmtId="43" fontId="10" fillId="5" borderId="12" xfId="1" applyFont="1" applyFill="1" applyBorder="1" applyAlignment="1">
      <alignment horizontal="center" vertical="center"/>
    </xf>
    <xf numFmtId="43" fontId="10" fillId="5" borderId="4" xfId="1" applyNumberFormat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10" fillId="5" borderId="15" xfId="1" applyNumberFormat="1" applyFont="1" applyFill="1" applyBorder="1" applyAlignment="1">
      <alignment horizontal="center" vertical="center"/>
    </xf>
    <xf numFmtId="43" fontId="10" fillId="4" borderId="10" xfId="1" applyNumberFormat="1" applyFont="1" applyFill="1" applyBorder="1" applyAlignment="1">
      <alignment horizontal="center" vertical="center"/>
    </xf>
    <xf numFmtId="43" fontId="16" fillId="5" borderId="3" xfId="0" applyNumberFormat="1" applyFont="1" applyFill="1" applyBorder="1" applyAlignment="1">
      <alignment horizontal="center" vertical="center"/>
    </xf>
    <xf numFmtId="43" fontId="10" fillId="4" borderId="11" xfId="1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/>
    <xf numFmtId="43" fontId="17" fillId="0" borderId="0" xfId="0" applyNumberFormat="1" applyFont="1"/>
    <xf numFmtId="43" fontId="10" fillId="5" borderId="13" xfId="1" applyNumberFormat="1" applyFont="1" applyFill="1" applyBorder="1" applyAlignment="1">
      <alignment horizontal="center" vertical="center" wrapText="1"/>
    </xf>
    <xf numFmtId="43" fontId="10" fillId="5" borderId="16" xfId="1" applyNumberFormat="1" applyFont="1" applyFill="1" applyBorder="1" applyAlignment="1">
      <alignment horizontal="center" vertical="center" wrapText="1"/>
    </xf>
    <xf numFmtId="43" fontId="10" fillId="5" borderId="7" xfId="1" applyNumberFormat="1" applyFont="1" applyFill="1" applyBorder="1" applyAlignment="1">
      <alignment horizontal="center" vertical="center" wrapText="1"/>
    </xf>
    <xf numFmtId="43" fontId="10" fillId="5" borderId="4" xfId="1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left" wrapText="1"/>
      <protection locked="0"/>
    </xf>
    <xf numFmtId="0" fontId="20" fillId="0" borderId="19" xfId="0" applyFont="1" applyBorder="1" applyAlignment="1" applyProtection="1">
      <alignment horizontal="left" wrapText="1"/>
      <protection locked="0"/>
    </xf>
    <xf numFmtId="0" fontId="20" fillId="0" borderId="24" xfId="0" applyFont="1" applyBorder="1" applyAlignment="1" applyProtection="1">
      <alignment horizontal="left" wrapText="1"/>
      <protection locked="0"/>
    </xf>
    <xf numFmtId="0" fontId="20" fillId="0" borderId="23" xfId="0" applyFont="1" applyBorder="1" applyAlignment="1" applyProtection="1">
      <alignment horizontal="left" wrapText="1"/>
    </xf>
    <xf numFmtId="0" fontId="20" fillId="0" borderId="19" xfId="0" applyFont="1" applyBorder="1" applyAlignment="1" applyProtection="1">
      <alignment horizontal="left" wrapText="1"/>
    </xf>
    <xf numFmtId="0" fontId="20" fillId="0" borderId="24" xfId="0" applyFont="1" applyBorder="1" applyAlignment="1" applyProtection="1">
      <alignment horizontal="left" wrapText="1"/>
    </xf>
    <xf numFmtId="0" fontId="20" fillId="0" borderId="25" xfId="0" applyFont="1" applyBorder="1" applyAlignment="1" applyProtection="1">
      <alignment horizontal="left" wrapText="1"/>
    </xf>
    <xf numFmtId="0" fontId="20" fillId="0" borderId="26" xfId="0" applyFont="1" applyBorder="1" applyAlignment="1" applyProtection="1">
      <alignment horizontal="left" wrapText="1"/>
    </xf>
    <xf numFmtId="0" fontId="20" fillId="0" borderId="27" xfId="0" applyFont="1" applyBorder="1" applyAlignment="1" applyProtection="1">
      <alignment horizontal="left" wrapText="1"/>
    </xf>
  </cellXfs>
  <cellStyles count="4">
    <cellStyle name="Migliaia" xfId="1" builtinId="3"/>
    <cellStyle name="Normale" xfId="0" builtinId="0"/>
    <cellStyle name="Normale_Foglio1" xfId="3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gruppi%20elettrogen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4259.629541782408" createdVersion="5" refreshedVersion="5" minRefreshableVersion="3" recordCount="18">
  <cacheSource type="worksheet">
    <worksheetSource ref="A1:V19" sheet="Foglio1" r:id="rId2"/>
  </cacheSource>
  <cacheFields count="22">
    <cacheField name="TipoDocumento" numFmtId="0">
      <sharedItems containsSemiMixedTypes="0" containsString="0" containsNumber="1" containsInteger="1" minValue="11" maxValue="11"/>
    </cacheField>
    <cacheField name="Data documento" numFmtId="15">
      <sharedItems containsSemiMixedTypes="0" containsNonDate="0" containsDate="1" containsString="0" minDate="2019-02-18T00:00:00" maxDate="2020-12-22T00:00:00"/>
    </cacheField>
    <cacheField name="DataRegistrazione" numFmtId="15">
      <sharedItems containsSemiMixedTypes="0" containsNonDate="0" containsDate="1" containsString="0" minDate="2019-02-18T00:00:00" maxDate="2020-12-22T00:00:00"/>
    </cacheField>
    <cacheField name="NumeroDocumento" numFmtId="0">
      <sharedItems/>
    </cacheField>
    <cacheField name="RagioneSociale" numFmtId="0">
      <sharedItems/>
    </cacheField>
    <cacheField name="IdRiga" numFmtId="0">
      <sharedItems containsSemiMixedTypes="0" containsString="0" containsNumber="1" containsInteger="1" minValue="1" maxValue="35"/>
    </cacheField>
    <cacheField name="NrRiga" numFmtId="0">
      <sharedItems containsSemiMixedTypes="0" containsString="0" containsNumber="1" containsInteger="1" minValue="1" maxValue="36"/>
    </cacheField>
    <cacheField name="A/S/O" numFmtId="0">
      <sharedItems/>
    </cacheField>
    <cacheField name="CodArt" numFmtId="0">
      <sharedItems/>
    </cacheField>
    <cacheField name="Descrizione" numFmtId="0">
      <sharedItems/>
    </cacheField>
    <cacheField name="Tipo manutenzione" numFmtId="0">
      <sharedItems count="3">
        <s v="manutenzione preventiva"/>
        <s v="manutenzione correttiva"/>
        <s v="consumabili" u="1"/>
      </sharedItems>
    </cacheField>
    <cacheField name="DataPresuntaConsegna" numFmtId="15">
      <sharedItems containsSemiMixedTypes="0" containsNonDate="0" containsDate="1" containsString="0" minDate="2019-02-22T00:00:00" maxDate="2021-01-02T00:00:00"/>
    </cacheField>
    <cacheField name="Qta" numFmtId="0">
      <sharedItems containsSemiMixedTypes="0" containsString="0" containsNumber="1" containsInteger="1" minValue="1" maxValue="1"/>
    </cacheField>
    <cacheField name="ValoreUnitario" numFmtId="164">
      <sharedItems containsSemiMixedTypes="0" containsString="0" containsNumber="1" minValue="57.5" maxValue="3780"/>
    </cacheField>
    <cacheField name="ImportoSconto" numFmtId="164">
      <sharedItems containsSemiMixedTypes="0" containsString="0" containsNumber="1" containsInteger="1" minValue="0" maxValue="0"/>
    </cacheField>
    <cacheField name="CodIva" numFmtId="0">
      <sharedItems/>
    </cacheField>
    <cacheField name="CodConto" numFmtId="0">
      <sharedItems/>
    </cacheField>
    <cacheField name="Commento" numFmtId="0">
      <sharedItems/>
    </cacheField>
    <cacheField name="ImponibileVB" numFmtId="164">
      <sharedItems containsSemiMixedTypes="0" containsString="0" containsNumber="1" minValue="57.5" maxValue="3780"/>
    </cacheField>
    <cacheField name="ImpostaVB" numFmtId="164">
      <sharedItems containsSemiMixedTypes="0" containsString="0" containsNumber="1" minValue="12.65" maxValue="831.6"/>
    </cacheField>
    <cacheField name="TotaleVB" numFmtId="164">
      <sharedItems containsSemiMixedTypes="0" containsString="0" containsNumber="1" minValue="70.150000000000006" maxValue="4611.6000000000004"/>
    </cacheField>
    <cacheField name="QtaConsegnata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n v="11"/>
    <d v="2019-02-18T00:00:00"/>
    <d v="2019-02-18T00:00:00"/>
    <s v="0000170"/>
    <s v="Power Gen Service Srl"/>
    <n v="4"/>
    <n v="5"/>
    <s v="Servizio"/>
    <s v="00118"/>
    <s v="N°1 Visita con verifiche meccaniche ed elettriche"/>
    <x v="0"/>
    <d v="2019-02-22T00:00:00"/>
    <n v="1"/>
    <n v="690"/>
    <n v="0"/>
    <s v="22IN"/>
    <s v="6.11.03.03"/>
    <s v="info@powergenservice.it; + DUVRI e ITP"/>
    <n v="690"/>
    <n v="151.80000000000001"/>
    <n v="841.8"/>
    <n v="1"/>
  </r>
  <r>
    <n v="11"/>
    <d v="2019-02-18T00:00:00"/>
    <d v="2019-02-18T00:00:00"/>
    <s v="0000170"/>
    <s v="Power Gen Service Srl"/>
    <n v="7"/>
    <n v="8"/>
    <s v="Servizio"/>
    <s v="00118"/>
    <s v="N°1 Visita di solo controllo con verifiche"/>
    <x v="0"/>
    <d v="2019-02-22T00:00:00"/>
    <n v="1"/>
    <n v="230"/>
    <n v="0"/>
    <s v="22IN"/>
    <s v="6.11.03.03"/>
    <s v="info@powergenservice.it; + DUVRI e ITP"/>
    <n v="230"/>
    <n v="50.6"/>
    <n v="280.60000000000002"/>
    <n v="1"/>
  </r>
  <r>
    <n v="11"/>
    <d v="2019-02-18T00:00:00"/>
    <d v="2019-02-18T00:00:00"/>
    <s v="0000170"/>
    <s v="Power Gen Service Srl"/>
    <n v="11"/>
    <n v="12"/>
    <s v="Servizio"/>
    <s v="00118"/>
    <s v="N°1 Visita con verifiche meccaniche ed elettriche"/>
    <x v="0"/>
    <d v="2019-02-22T00:00:00"/>
    <n v="1"/>
    <n v="750"/>
    <n v="0"/>
    <s v="22IN"/>
    <s v="6.11.03.03"/>
    <s v="info@powergenservice.it; + DUVRI e ITP"/>
    <n v="750"/>
    <n v="165"/>
    <n v="915"/>
    <n v="1"/>
  </r>
  <r>
    <n v="11"/>
    <d v="2019-02-18T00:00:00"/>
    <d v="2019-02-18T00:00:00"/>
    <s v="0000170"/>
    <s v="Power Gen Service Srl"/>
    <n v="14"/>
    <n v="15"/>
    <s v="Servizio"/>
    <s v="00118"/>
    <s v="N°1 Visita di solo controllo con verifiche"/>
    <x v="0"/>
    <d v="2019-02-22T00:00:00"/>
    <n v="1"/>
    <n v="350"/>
    <n v="0"/>
    <s v="22IN"/>
    <s v="6.11.03.03"/>
    <s v="info@powergenservice.it; + DUVRI e ITP"/>
    <n v="350"/>
    <n v="77"/>
    <n v="427"/>
    <n v="1"/>
  </r>
  <r>
    <n v="11"/>
    <d v="2019-02-18T00:00:00"/>
    <d v="2019-02-18T00:00:00"/>
    <s v="0000170"/>
    <s v="Power Gen Service Srl"/>
    <n v="18"/>
    <n v="19"/>
    <s v="Servizio"/>
    <s v="00118"/>
    <s v="N°1 Visita con verifiche meccaniche ed elettriche"/>
    <x v="0"/>
    <d v="2019-02-22T00:00:00"/>
    <n v="1"/>
    <n v="690"/>
    <n v="0"/>
    <s v="22IN"/>
    <s v="6.11.03.03"/>
    <s v="info@powergenservice.it; + DUVRI e ITP"/>
    <n v="690"/>
    <n v="151.80000000000001"/>
    <n v="841.8"/>
    <n v="1"/>
  </r>
  <r>
    <n v="11"/>
    <d v="2019-02-18T00:00:00"/>
    <d v="2019-02-18T00:00:00"/>
    <s v="0000170"/>
    <s v="Power Gen Service Srl"/>
    <n v="21"/>
    <n v="22"/>
    <s v="Servizio"/>
    <s v="00118"/>
    <s v="N°1 Visita di solo controllo con verifiche"/>
    <x v="0"/>
    <d v="2019-02-22T00:00:00"/>
    <n v="1"/>
    <n v="230"/>
    <n v="0"/>
    <s v="22IN"/>
    <s v="6.11.03.03"/>
    <s v="info@powergenservice.it; + DUVRI e ITP"/>
    <n v="230"/>
    <n v="50.6"/>
    <n v="280.60000000000002"/>
    <n v="1"/>
  </r>
  <r>
    <n v="11"/>
    <d v="2019-02-18T00:00:00"/>
    <d v="2019-02-18T00:00:00"/>
    <s v="0000170"/>
    <s v="Power Gen Service Srl"/>
    <n v="25"/>
    <n v="26"/>
    <s v="Servizio"/>
    <s v="00118"/>
    <s v="N°1 Visita con verifiche meccaniche ed elettriche"/>
    <x v="0"/>
    <d v="2019-02-22T00:00:00"/>
    <n v="1"/>
    <n v="750"/>
    <n v="0"/>
    <s v="22IN"/>
    <s v="6.11.03.03"/>
    <s v="info@powergenservice.it; + DUVRI e ITP"/>
    <n v="750"/>
    <n v="165"/>
    <n v="915"/>
    <n v="1"/>
  </r>
  <r>
    <n v="11"/>
    <d v="2019-02-18T00:00:00"/>
    <d v="2019-02-18T00:00:00"/>
    <s v="0000170"/>
    <s v="Power Gen Service Srl"/>
    <n v="28"/>
    <n v="29"/>
    <s v="Servizio"/>
    <s v="00118"/>
    <s v="N°1 Visita di solo controllo con verifiche"/>
    <x v="0"/>
    <d v="2019-02-22T00:00:00"/>
    <n v="1"/>
    <n v="350"/>
    <n v="0"/>
    <s v="22IN"/>
    <s v="6.11.03.03"/>
    <s v="info@powergenservice.it; + DUVRI e ITP"/>
    <n v="350"/>
    <n v="77"/>
    <n v="427"/>
    <n v="1"/>
  </r>
  <r>
    <n v="11"/>
    <d v="2019-02-18T00:00:00"/>
    <d v="2019-02-18T00:00:00"/>
    <s v="0000170"/>
    <s v="Power Gen Service Srl"/>
    <n v="31"/>
    <n v="32"/>
    <s v="Servizio"/>
    <s v="00118"/>
    <s v="L’olio motore del GE da 1562kVA, "/>
    <x v="0"/>
    <d v="2019-02-22T00:00:00"/>
    <n v="1"/>
    <n v="1450"/>
    <n v="0"/>
    <s v="22IN"/>
    <s v="6.11.03.03"/>
    <s v="info@powergenservice.it; + DUVRI e ITP"/>
    <n v="1450"/>
    <n v="319"/>
    <n v="1769"/>
    <n v="1"/>
  </r>
  <r>
    <n v="11"/>
    <d v="2019-02-18T00:00:00"/>
    <d v="2019-02-18T00:00:00"/>
    <s v="0000170"/>
    <s v="Power Gen Service Srl"/>
    <n v="35"/>
    <n v="36"/>
    <s v="Servizio"/>
    <s v="00118"/>
    <s v="Analisi dell’olio a richiesta"/>
    <x v="0"/>
    <d v="2019-02-22T00:00:00"/>
    <n v="1"/>
    <n v="400"/>
    <n v="0"/>
    <s v="22IN"/>
    <s v="6.11.03.03"/>
    <s v="info@powergenservice.it; + DUVRI e ITP"/>
    <n v="400"/>
    <n v="88"/>
    <n v="488"/>
    <m/>
  </r>
  <r>
    <n v="11"/>
    <d v="2019-04-17T00:00:00"/>
    <d v="2019-04-17T00:00:00"/>
    <s v="0000414"/>
    <s v="Power Gen Service Srl"/>
    <n v="1"/>
    <n v="1"/>
    <s v="Servizio"/>
    <s v="00028"/>
    <s v="smontaggio e invio per verifica e ricovero"/>
    <x v="1"/>
    <d v="2019-04-19T00:00:00"/>
    <n v="1"/>
    <n v="410"/>
    <n v="0"/>
    <s v="22IN"/>
    <s v="6.11.03.03"/>
    <s v="info@powergenservice.it"/>
    <n v="410"/>
    <n v="90.2"/>
    <n v="500.2"/>
    <n v="1"/>
  </r>
  <r>
    <n v="11"/>
    <d v="2019-05-17T00:00:00"/>
    <d v="2019-05-17T00:00:00"/>
    <s v="0000504"/>
    <s v="Power Gen Service Srl"/>
    <n v="1"/>
    <n v="1"/>
    <s v="Servizio"/>
    <s v="00026"/>
    <s v="Riparazione e pulizia pompa iniezione gruppo "/>
    <x v="1"/>
    <d v="2019-05-31T00:00:00"/>
    <n v="1"/>
    <n v="1790"/>
    <n v="0"/>
    <s v="22IN"/>
    <s v="6.11.03.03"/>
    <s v="info@powergenservice.it"/>
    <n v="1790"/>
    <n v="393.8"/>
    <n v="2183.8000000000002"/>
    <n v="1"/>
  </r>
  <r>
    <n v="11"/>
    <d v="2019-10-08T00:00:00"/>
    <d v="2019-10-08T00:00:00"/>
    <s v="0000971"/>
    <s v="Power Gen Service Srl"/>
    <n v="1"/>
    <n v="1"/>
    <s v="Servizio"/>
    <s v="00020"/>
    <s v="Manutenzione gruppo elettrogeno"/>
    <x v="1"/>
    <d v="2019-11-15T00:00:00"/>
    <n v="1"/>
    <n v="580"/>
    <n v="0"/>
    <s v="22IN"/>
    <s v="6.11.03.03"/>
    <s v="info@powergenservice.it; ITP nuovo personale"/>
    <n v="580"/>
    <n v="127.6"/>
    <n v="707.6"/>
    <n v="1"/>
  </r>
  <r>
    <n v="11"/>
    <d v="2020-05-07T00:00:00"/>
    <d v="2020-05-07T00:00:00"/>
    <s v="0000422"/>
    <s v="Power Gen Service Srl"/>
    <n v="3"/>
    <n v="3"/>
    <s v="Servizio"/>
    <s v="00118"/>
    <s v="Manutenzione straodinaria  per il ripristino del "/>
    <x v="1"/>
    <d v="2020-05-11T00:00:00"/>
    <n v="1"/>
    <n v="3780"/>
    <n v="0"/>
    <s v="22IN"/>
    <s v="6.11.03.03"/>
    <s v="info@powergenservice.it; ITP nuovo personale"/>
    <n v="3780"/>
    <n v="831.6"/>
    <n v="4611.6000000000004"/>
    <n v="1"/>
  </r>
  <r>
    <n v="11"/>
    <d v="2020-12-21T00:00:00"/>
    <d v="2020-12-21T00:00:00"/>
    <s v="0001169"/>
    <s v="Power Gen Service Srl"/>
    <n v="4"/>
    <n v="8"/>
    <s v="Servizio"/>
    <s v="00118"/>
    <s v="N°1 Visita con verifiche meccaniche ed elettriche"/>
    <x v="0"/>
    <d v="2021-01-01T00:00:00"/>
    <n v="1"/>
    <n v="172.5"/>
    <n v="0"/>
    <s v="22IN"/>
    <s v="6.11.03.03"/>
    <s v="info@powergenservice.it; "/>
    <n v="172.5"/>
    <n v="37.950000000000003"/>
    <n v="210.45"/>
    <m/>
  </r>
  <r>
    <n v="11"/>
    <d v="2020-12-21T00:00:00"/>
    <d v="2020-12-21T00:00:00"/>
    <s v="0001169"/>
    <s v="Power Gen Service Srl"/>
    <n v="7"/>
    <n v="11"/>
    <s v="Servizio"/>
    <s v="00118"/>
    <s v="N°1 Visita di solo controllo con verifiche"/>
    <x v="0"/>
    <d v="2021-01-01T00:00:00"/>
    <n v="1"/>
    <n v="57.5"/>
    <n v="0"/>
    <s v="22IN"/>
    <s v="6.11.03.03"/>
    <s v="info@powergenservice.it; "/>
    <n v="57.5"/>
    <n v="12.65"/>
    <n v="70.150000000000006"/>
    <m/>
  </r>
  <r>
    <n v="11"/>
    <d v="2020-12-21T00:00:00"/>
    <d v="2020-12-21T00:00:00"/>
    <s v="0001169"/>
    <s v="Power Gen Service Srl"/>
    <n v="11"/>
    <n v="15"/>
    <s v="Servizio"/>
    <s v="00118"/>
    <s v="N°1 Visita con verifiche meccaniche ed elettriche"/>
    <x v="0"/>
    <d v="2021-01-01T00:00:00"/>
    <n v="1"/>
    <n v="187.5"/>
    <n v="0"/>
    <s v="22IN"/>
    <s v="6.11.03.03"/>
    <s v="info@powergenservice.it; "/>
    <n v="187.5"/>
    <n v="41.25"/>
    <n v="228.75"/>
    <m/>
  </r>
  <r>
    <n v="11"/>
    <d v="2020-12-21T00:00:00"/>
    <d v="2020-12-21T00:00:00"/>
    <s v="0001169"/>
    <s v="Power Gen Service Srl"/>
    <n v="14"/>
    <n v="18"/>
    <s v="Servizio"/>
    <s v="00118"/>
    <s v="N°1 Visita di solo controllo con verifiche"/>
    <x v="0"/>
    <d v="2021-01-01T00:00:00"/>
    <n v="1"/>
    <n v="87.5"/>
    <n v="0"/>
    <s v="22IN"/>
    <s v="6.11.03.03"/>
    <s v="info@powergenservice.it; "/>
    <n v="87.5"/>
    <n v="19.25"/>
    <n v="106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1:B4" firstHeaderRow="1" firstDataRow="1" firstDataCol="1"/>
  <pivotFields count="22">
    <pivotField showAll="0"/>
    <pivotField numFmtId="15"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m="1" x="2"/>
        <item x="1"/>
        <item x="0"/>
        <item t="default"/>
      </items>
    </pivotField>
    <pivotField numFmtId="15" showAll="0"/>
    <pivotField showAll="0"/>
    <pivotField numFmtId="164" showAll="0"/>
    <pivotField numFmtId="164" showAll="0"/>
    <pivotField showAll="0"/>
    <pivotField showAll="0"/>
    <pivotField showAll="0"/>
    <pivotField dataField="1" numFmtId="164" showAll="0"/>
    <pivotField numFmtId="164" showAll="0"/>
    <pivotField numFmtId="164" showAll="0"/>
    <pivotField showAll="0"/>
  </pivotFields>
  <rowFields count="1">
    <field x="10"/>
  </rowFields>
  <rowItems count="3">
    <i>
      <x v="1"/>
    </i>
    <i>
      <x v="2"/>
    </i>
    <i t="grand">
      <x/>
    </i>
  </rowItems>
  <colItems count="1">
    <i/>
  </colItems>
  <dataFields count="1">
    <dataField name="Somma di ImponibileVB" fld="18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70" zoomScaleNormal="70" workbookViewId="0">
      <selection activeCell="K20" sqref="K20"/>
    </sheetView>
  </sheetViews>
  <sheetFormatPr defaultRowHeight="14.4" x14ac:dyDescent="0.3"/>
  <cols>
    <col min="2" max="2" width="17.44140625" bestFit="1" customWidth="1"/>
    <col min="3" max="3" width="19.5546875" bestFit="1" customWidth="1"/>
    <col min="5" max="5" width="14.5546875" bestFit="1" customWidth="1"/>
    <col min="10" max="11" width="14" customWidth="1"/>
    <col min="12" max="12" width="24.44140625" bestFit="1" customWidth="1"/>
    <col min="14" max="14" width="14.109375" bestFit="1" customWidth="1"/>
    <col min="18" max="18" width="17.10937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48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57.6" x14ac:dyDescent="0.3">
      <c r="A2" s="2">
        <v>11</v>
      </c>
      <c r="B2" s="3">
        <v>43514</v>
      </c>
      <c r="C2" s="3">
        <v>43514</v>
      </c>
      <c r="D2" s="2" t="s">
        <v>25</v>
      </c>
      <c r="E2" s="2" t="s">
        <v>26</v>
      </c>
      <c r="F2" s="2">
        <v>4</v>
      </c>
      <c r="G2" s="2">
        <v>5</v>
      </c>
      <c r="H2" s="2" t="s">
        <v>21</v>
      </c>
      <c r="I2" s="2" t="s">
        <v>23</v>
      </c>
      <c r="J2" s="2" t="s">
        <v>28</v>
      </c>
      <c r="K2" s="2" t="s">
        <v>49</v>
      </c>
      <c r="L2" s="3">
        <v>43518</v>
      </c>
      <c r="M2" s="2">
        <v>1</v>
      </c>
      <c r="N2" s="4">
        <v>690</v>
      </c>
      <c r="O2" s="4">
        <v>0</v>
      </c>
      <c r="P2" s="2" t="s">
        <v>22</v>
      </c>
      <c r="Q2" s="2" t="s">
        <v>24</v>
      </c>
      <c r="R2" s="2" t="s">
        <v>27</v>
      </c>
      <c r="S2" s="4">
        <v>690</v>
      </c>
      <c r="T2" s="4">
        <v>151.80000000000001</v>
      </c>
      <c r="U2" s="4">
        <v>841.8</v>
      </c>
      <c r="V2" s="2">
        <v>1</v>
      </c>
    </row>
    <row r="3" spans="1:22" ht="43.2" x14ac:dyDescent="0.3">
      <c r="A3" s="2">
        <v>11</v>
      </c>
      <c r="B3" s="3">
        <v>43514</v>
      </c>
      <c r="C3" s="3">
        <v>43514</v>
      </c>
      <c r="D3" s="2" t="s">
        <v>25</v>
      </c>
      <c r="E3" s="2" t="s">
        <v>26</v>
      </c>
      <c r="F3" s="2">
        <v>7</v>
      </c>
      <c r="G3" s="2">
        <v>8</v>
      </c>
      <c r="H3" s="2" t="s">
        <v>21</v>
      </c>
      <c r="I3" s="2" t="s">
        <v>23</v>
      </c>
      <c r="J3" s="2" t="s">
        <v>29</v>
      </c>
      <c r="K3" s="2" t="s">
        <v>49</v>
      </c>
      <c r="L3" s="3">
        <v>43518</v>
      </c>
      <c r="M3" s="2">
        <v>1</v>
      </c>
      <c r="N3" s="4">
        <v>230</v>
      </c>
      <c r="O3" s="4">
        <v>0</v>
      </c>
      <c r="P3" s="2" t="s">
        <v>22</v>
      </c>
      <c r="Q3" s="2" t="s">
        <v>24</v>
      </c>
      <c r="R3" s="2" t="s">
        <v>27</v>
      </c>
      <c r="S3" s="4">
        <v>230</v>
      </c>
      <c r="T3" s="4">
        <v>50.6</v>
      </c>
      <c r="U3" s="4">
        <v>280.60000000000002</v>
      </c>
      <c r="V3" s="2">
        <v>1</v>
      </c>
    </row>
    <row r="4" spans="1:22" ht="57.6" x14ac:dyDescent="0.3">
      <c r="A4" s="2">
        <v>11</v>
      </c>
      <c r="B4" s="3">
        <v>43514</v>
      </c>
      <c r="C4" s="3">
        <v>43514</v>
      </c>
      <c r="D4" s="2" t="s">
        <v>25</v>
      </c>
      <c r="E4" s="2" t="s">
        <v>26</v>
      </c>
      <c r="F4" s="2">
        <v>11</v>
      </c>
      <c r="G4" s="2">
        <v>12</v>
      </c>
      <c r="H4" s="2" t="s">
        <v>21</v>
      </c>
      <c r="I4" s="2" t="s">
        <v>23</v>
      </c>
      <c r="J4" s="2" t="s">
        <v>28</v>
      </c>
      <c r="K4" s="2" t="s">
        <v>49</v>
      </c>
      <c r="L4" s="3">
        <v>43518</v>
      </c>
      <c r="M4" s="2">
        <v>1</v>
      </c>
      <c r="N4" s="4">
        <v>750</v>
      </c>
      <c r="O4" s="4">
        <v>0</v>
      </c>
      <c r="P4" s="2" t="s">
        <v>22</v>
      </c>
      <c r="Q4" s="2" t="s">
        <v>24</v>
      </c>
      <c r="R4" s="2" t="s">
        <v>27</v>
      </c>
      <c r="S4" s="4">
        <v>750</v>
      </c>
      <c r="T4" s="4">
        <v>165</v>
      </c>
      <c r="U4" s="4">
        <v>915</v>
      </c>
      <c r="V4" s="2">
        <v>1</v>
      </c>
    </row>
    <row r="5" spans="1:22" ht="43.2" x14ac:dyDescent="0.3">
      <c r="A5" s="2">
        <v>11</v>
      </c>
      <c r="B5" s="3">
        <v>43514</v>
      </c>
      <c r="C5" s="3">
        <v>43514</v>
      </c>
      <c r="D5" s="2" t="s">
        <v>25</v>
      </c>
      <c r="E5" s="2" t="s">
        <v>26</v>
      </c>
      <c r="F5" s="2">
        <v>14</v>
      </c>
      <c r="G5" s="2">
        <v>15</v>
      </c>
      <c r="H5" s="2" t="s">
        <v>21</v>
      </c>
      <c r="I5" s="2" t="s">
        <v>23</v>
      </c>
      <c r="J5" s="2" t="s">
        <v>29</v>
      </c>
      <c r="K5" s="2" t="s">
        <v>49</v>
      </c>
      <c r="L5" s="3">
        <v>43518</v>
      </c>
      <c r="M5" s="2">
        <v>1</v>
      </c>
      <c r="N5" s="4">
        <v>350</v>
      </c>
      <c r="O5" s="4">
        <v>0</v>
      </c>
      <c r="P5" s="2" t="s">
        <v>22</v>
      </c>
      <c r="Q5" s="2" t="s">
        <v>24</v>
      </c>
      <c r="R5" s="2" t="s">
        <v>27</v>
      </c>
      <c r="S5" s="4">
        <v>350</v>
      </c>
      <c r="T5" s="4">
        <v>77</v>
      </c>
      <c r="U5" s="4">
        <v>427</v>
      </c>
      <c r="V5" s="2">
        <v>1</v>
      </c>
    </row>
    <row r="6" spans="1:22" ht="57.6" x14ac:dyDescent="0.3">
      <c r="A6" s="2">
        <v>11</v>
      </c>
      <c r="B6" s="3">
        <v>43514</v>
      </c>
      <c r="C6" s="3">
        <v>43514</v>
      </c>
      <c r="D6" s="2" t="s">
        <v>25</v>
      </c>
      <c r="E6" s="2" t="s">
        <v>26</v>
      </c>
      <c r="F6" s="2">
        <v>18</v>
      </c>
      <c r="G6" s="2">
        <v>19</v>
      </c>
      <c r="H6" s="2" t="s">
        <v>21</v>
      </c>
      <c r="I6" s="2" t="s">
        <v>23</v>
      </c>
      <c r="J6" s="2" t="s">
        <v>28</v>
      </c>
      <c r="K6" s="2" t="s">
        <v>49</v>
      </c>
      <c r="L6" s="3">
        <v>43518</v>
      </c>
      <c r="M6" s="2">
        <v>1</v>
      </c>
      <c r="N6" s="4">
        <v>690</v>
      </c>
      <c r="O6" s="4">
        <v>0</v>
      </c>
      <c r="P6" s="2" t="s">
        <v>22</v>
      </c>
      <c r="Q6" s="2" t="s">
        <v>24</v>
      </c>
      <c r="R6" s="2" t="s">
        <v>27</v>
      </c>
      <c r="S6" s="4">
        <v>690</v>
      </c>
      <c r="T6" s="4">
        <v>151.80000000000001</v>
      </c>
      <c r="U6" s="4">
        <v>841.8</v>
      </c>
      <c r="V6" s="2">
        <v>1</v>
      </c>
    </row>
    <row r="7" spans="1:22" ht="43.2" x14ac:dyDescent="0.3">
      <c r="A7" s="2">
        <v>11</v>
      </c>
      <c r="B7" s="3">
        <v>43514</v>
      </c>
      <c r="C7" s="3">
        <v>43514</v>
      </c>
      <c r="D7" s="2" t="s">
        <v>25</v>
      </c>
      <c r="E7" s="2" t="s">
        <v>26</v>
      </c>
      <c r="F7" s="2">
        <v>21</v>
      </c>
      <c r="G7" s="2">
        <v>22</v>
      </c>
      <c r="H7" s="2" t="s">
        <v>21</v>
      </c>
      <c r="I7" s="2" t="s">
        <v>23</v>
      </c>
      <c r="J7" s="2" t="s">
        <v>29</v>
      </c>
      <c r="K7" s="2" t="s">
        <v>49</v>
      </c>
      <c r="L7" s="3">
        <v>43518</v>
      </c>
      <c r="M7" s="2">
        <v>1</v>
      </c>
      <c r="N7" s="4">
        <v>230</v>
      </c>
      <c r="O7" s="4">
        <v>0</v>
      </c>
      <c r="P7" s="2" t="s">
        <v>22</v>
      </c>
      <c r="Q7" s="2" t="s">
        <v>24</v>
      </c>
      <c r="R7" s="2" t="s">
        <v>27</v>
      </c>
      <c r="S7" s="4">
        <v>230</v>
      </c>
      <c r="T7" s="4">
        <v>50.6</v>
      </c>
      <c r="U7" s="4">
        <v>280.60000000000002</v>
      </c>
      <c r="V7" s="2">
        <v>1</v>
      </c>
    </row>
    <row r="8" spans="1:22" ht="57.6" x14ac:dyDescent="0.3">
      <c r="A8" s="2">
        <v>11</v>
      </c>
      <c r="B8" s="3">
        <v>43514</v>
      </c>
      <c r="C8" s="3">
        <v>43514</v>
      </c>
      <c r="D8" s="2" t="s">
        <v>25</v>
      </c>
      <c r="E8" s="2" t="s">
        <v>26</v>
      </c>
      <c r="F8" s="2">
        <v>25</v>
      </c>
      <c r="G8" s="2">
        <v>26</v>
      </c>
      <c r="H8" s="2" t="s">
        <v>21</v>
      </c>
      <c r="I8" s="2" t="s">
        <v>23</v>
      </c>
      <c r="J8" s="2" t="s">
        <v>28</v>
      </c>
      <c r="K8" s="2" t="s">
        <v>49</v>
      </c>
      <c r="L8" s="3">
        <v>43518</v>
      </c>
      <c r="M8" s="2">
        <v>1</v>
      </c>
      <c r="N8" s="4">
        <v>750</v>
      </c>
      <c r="O8" s="4">
        <v>0</v>
      </c>
      <c r="P8" s="2" t="s">
        <v>22</v>
      </c>
      <c r="Q8" s="2" t="s">
        <v>24</v>
      </c>
      <c r="R8" s="2" t="s">
        <v>27</v>
      </c>
      <c r="S8" s="4">
        <v>750</v>
      </c>
      <c r="T8" s="4">
        <v>165</v>
      </c>
      <c r="U8" s="4">
        <v>915</v>
      </c>
      <c r="V8" s="2">
        <v>1</v>
      </c>
    </row>
    <row r="9" spans="1:22" ht="43.2" x14ac:dyDescent="0.3">
      <c r="A9" s="2">
        <v>11</v>
      </c>
      <c r="B9" s="3">
        <v>43514</v>
      </c>
      <c r="C9" s="3">
        <v>43514</v>
      </c>
      <c r="D9" s="2" t="s">
        <v>25</v>
      </c>
      <c r="E9" s="2" t="s">
        <v>26</v>
      </c>
      <c r="F9" s="2">
        <v>28</v>
      </c>
      <c r="G9" s="2">
        <v>29</v>
      </c>
      <c r="H9" s="2" t="s">
        <v>21</v>
      </c>
      <c r="I9" s="2" t="s">
        <v>23</v>
      </c>
      <c r="J9" s="2" t="s">
        <v>29</v>
      </c>
      <c r="K9" s="2" t="s">
        <v>49</v>
      </c>
      <c r="L9" s="3">
        <v>43518</v>
      </c>
      <c r="M9" s="2">
        <v>1</v>
      </c>
      <c r="N9" s="4">
        <v>350</v>
      </c>
      <c r="O9" s="4">
        <v>0</v>
      </c>
      <c r="P9" s="2" t="s">
        <v>22</v>
      </c>
      <c r="Q9" s="2" t="s">
        <v>24</v>
      </c>
      <c r="R9" s="2" t="s">
        <v>27</v>
      </c>
      <c r="S9" s="4">
        <v>350</v>
      </c>
      <c r="T9" s="4">
        <v>77</v>
      </c>
      <c r="U9" s="4">
        <v>427</v>
      </c>
      <c r="V9" s="2">
        <v>1</v>
      </c>
    </row>
    <row r="10" spans="1:22" ht="43.2" x14ac:dyDescent="0.3">
      <c r="A10" s="2">
        <v>11</v>
      </c>
      <c r="B10" s="3">
        <v>43514</v>
      </c>
      <c r="C10" s="3">
        <v>43514</v>
      </c>
      <c r="D10" s="2" t="s">
        <v>25</v>
      </c>
      <c r="E10" s="2" t="s">
        <v>26</v>
      </c>
      <c r="F10" s="2">
        <v>31</v>
      </c>
      <c r="G10" s="2">
        <v>32</v>
      </c>
      <c r="H10" s="2" t="s">
        <v>21</v>
      </c>
      <c r="I10" s="2" t="s">
        <v>23</v>
      </c>
      <c r="J10" s="2" t="s">
        <v>30</v>
      </c>
      <c r="K10" s="10" t="s">
        <v>49</v>
      </c>
      <c r="L10" s="3">
        <v>43518</v>
      </c>
      <c r="M10" s="2">
        <v>1</v>
      </c>
      <c r="N10" s="4">
        <v>1450</v>
      </c>
      <c r="O10" s="4">
        <v>0</v>
      </c>
      <c r="P10" s="2" t="s">
        <v>22</v>
      </c>
      <c r="Q10" s="2" t="s">
        <v>24</v>
      </c>
      <c r="R10" s="2" t="s">
        <v>27</v>
      </c>
      <c r="S10" s="4">
        <v>1450</v>
      </c>
      <c r="T10" s="4">
        <v>319</v>
      </c>
      <c r="U10" s="4">
        <v>1769</v>
      </c>
      <c r="V10" s="2">
        <v>1</v>
      </c>
    </row>
    <row r="11" spans="1:22" ht="43.2" x14ac:dyDescent="0.3">
      <c r="A11" s="2">
        <v>11</v>
      </c>
      <c r="B11" s="3">
        <v>43514</v>
      </c>
      <c r="C11" s="3">
        <v>43514</v>
      </c>
      <c r="D11" s="2" t="s">
        <v>25</v>
      </c>
      <c r="E11" s="2" t="s">
        <v>26</v>
      </c>
      <c r="F11" s="2">
        <v>35</v>
      </c>
      <c r="G11" s="2">
        <v>36</v>
      </c>
      <c r="H11" s="2" t="s">
        <v>21</v>
      </c>
      <c r="I11" s="2" t="s">
        <v>23</v>
      </c>
      <c r="J11" s="2" t="s">
        <v>31</v>
      </c>
      <c r="K11" s="2" t="s">
        <v>49</v>
      </c>
      <c r="L11" s="3">
        <v>43518</v>
      </c>
      <c r="M11" s="2">
        <v>1</v>
      </c>
      <c r="N11" s="4">
        <v>400</v>
      </c>
      <c r="O11" s="4">
        <v>0</v>
      </c>
      <c r="P11" s="2" t="s">
        <v>22</v>
      </c>
      <c r="Q11" s="2" t="s">
        <v>24</v>
      </c>
      <c r="R11" s="2" t="s">
        <v>27</v>
      </c>
      <c r="S11" s="4">
        <v>400</v>
      </c>
      <c r="T11" s="4">
        <v>88</v>
      </c>
      <c r="U11" s="4">
        <v>488</v>
      </c>
      <c r="V11" s="5"/>
    </row>
    <row r="12" spans="1:22" ht="57.6" x14ac:dyDescent="0.3">
      <c r="A12" s="2">
        <v>11</v>
      </c>
      <c r="B12" s="3">
        <v>43572</v>
      </c>
      <c r="C12" s="3">
        <v>43572</v>
      </c>
      <c r="D12" s="2" t="s">
        <v>35</v>
      </c>
      <c r="E12" s="2" t="s">
        <v>26</v>
      </c>
      <c r="F12" s="2">
        <v>1</v>
      </c>
      <c r="G12" s="2">
        <v>1</v>
      </c>
      <c r="H12" s="2" t="s">
        <v>21</v>
      </c>
      <c r="I12" s="2" t="s">
        <v>34</v>
      </c>
      <c r="J12" s="2" t="s">
        <v>36</v>
      </c>
      <c r="K12" s="2" t="s">
        <v>47</v>
      </c>
      <c r="L12" s="3">
        <v>43574</v>
      </c>
      <c r="M12" s="2">
        <v>1</v>
      </c>
      <c r="N12" s="4">
        <v>410</v>
      </c>
      <c r="O12" s="4">
        <v>0</v>
      </c>
      <c r="P12" s="2" t="s">
        <v>22</v>
      </c>
      <c r="Q12" s="2" t="s">
        <v>24</v>
      </c>
      <c r="R12" s="2" t="s">
        <v>37</v>
      </c>
      <c r="S12" s="4">
        <v>410</v>
      </c>
      <c r="T12" s="4">
        <v>90.2</v>
      </c>
      <c r="U12" s="4">
        <v>500.2</v>
      </c>
      <c r="V12" s="2">
        <v>1</v>
      </c>
    </row>
    <row r="13" spans="1:22" ht="57.6" x14ac:dyDescent="0.3">
      <c r="A13" s="2">
        <v>11</v>
      </c>
      <c r="B13" s="3">
        <v>43602</v>
      </c>
      <c r="C13" s="3">
        <v>43602</v>
      </c>
      <c r="D13" s="2" t="s">
        <v>39</v>
      </c>
      <c r="E13" s="2" t="s">
        <v>26</v>
      </c>
      <c r="F13" s="2">
        <v>1</v>
      </c>
      <c r="G13" s="2">
        <v>1</v>
      </c>
      <c r="H13" s="2" t="s">
        <v>21</v>
      </c>
      <c r="I13" s="2" t="s">
        <v>32</v>
      </c>
      <c r="J13" s="2" t="s">
        <v>40</v>
      </c>
      <c r="K13" s="2" t="s">
        <v>47</v>
      </c>
      <c r="L13" s="3">
        <v>43616</v>
      </c>
      <c r="M13" s="2">
        <v>1</v>
      </c>
      <c r="N13" s="4">
        <v>1790</v>
      </c>
      <c r="O13" s="4">
        <v>0</v>
      </c>
      <c r="P13" s="2" t="s">
        <v>22</v>
      </c>
      <c r="Q13" s="2" t="s">
        <v>24</v>
      </c>
      <c r="R13" s="2" t="s">
        <v>37</v>
      </c>
      <c r="S13" s="4">
        <v>1790</v>
      </c>
      <c r="T13" s="4">
        <v>393.8</v>
      </c>
      <c r="U13" s="4">
        <v>2183.8000000000002</v>
      </c>
      <c r="V13" s="2">
        <v>1</v>
      </c>
    </row>
    <row r="14" spans="1:22" ht="43.2" x14ac:dyDescent="0.3">
      <c r="A14" s="2">
        <v>11</v>
      </c>
      <c r="B14" s="3">
        <v>43746</v>
      </c>
      <c r="C14" s="3">
        <v>43746</v>
      </c>
      <c r="D14" s="2" t="s">
        <v>41</v>
      </c>
      <c r="E14" s="2" t="s">
        <v>26</v>
      </c>
      <c r="F14" s="2">
        <v>1</v>
      </c>
      <c r="G14" s="2">
        <v>1</v>
      </c>
      <c r="H14" s="2" t="s">
        <v>21</v>
      </c>
      <c r="I14" s="2" t="s">
        <v>33</v>
      </c>
      <c r="J14" s="2" t="s">
        <v>42</v>
      </c>
      <c r="K14" s="2" t="s">
        <v>47</v>
      </c>
      <c r="L14" s="3">
        <v>43784</v>
      </c>
      <c r="M14" s="2">
        <v>1</v>
      </c>
      <c r="N14" s="4">
        <v>580</v>
      </c>
      <c r="O14" s="4">
        <v>0</v>
      </c>
      <c r="P14" s="2" t="s">
        <v>22</v>
      </c>
      <c r="Q14" s="2" t="s">
        <v>24</v>
      </c>
      <c r="R14" s="2" t="s">
        <v>43</v>
      </c>
      <c r="S14" s="4">
        <v>580</v>
      </c>
      <c r="T14" s="4">
        <v>127.6</v>
      </c>
      <c r="U14" s="4">
        <v>707.6</v>
      </c>
      <c r="V14" s="2">
        <v>1</v>
      </c>
    </row>
    <row r="15" spans="1:22" ht="57.6" x14ac:dyDescent="0.3">
      <c r="A15" s="2">
        <v>11</v>
      </c>
      <c r="B15" s="3">
        <v>43958</v>
      </c>
      <c r="C15" s="3">
        <v>43958</v>
      </c>
      <c r="D15" s="2" t="s">
        <v>38</v>
      </c>
      <c r="E15" s="2" t="s">
        <v>26</v>
      </c>
      <c r="F15" s="2">
        <v>3</v>
      </c>
      <c r="G15" s="2">
        <v>3</v>
      </c>
      <c r="H15" s="2" t="s">
        <v>21</v>
      </c>
      <c r="I15" s="2" t="s">
        <v>23</v>
      </c>
      <c r="J15" s="2" t="s">
        <v>45</v>
      </c>
      <c r="K15" s="2" t="s">
        <v>47</v>
      </c>
      <c r="L15" s="3">
        <v>43962</v>
      </c>
      <c r="M15" s="2">
        <v>1</v>
      </c>
      <c r="N15" s="4">
        <v>3780</v>
      </c>
      <c r="O15" s="4">
        <v>0</v>
      </c>
      <c r="P15" s="2" t="s">
        <v>22</v>
      </c>
      <c r="Q15" s="2" t="s">
        <v>24</v>
      </c>
      <c r="R15" s="2" t="s">
        <v>43</v>
      </c>
      <c r="S15" s="4">
        <v>3780</v>
      </c>
      <c r="T15" s="4">
        <v>831.6</v>
      </c>
      <c r="U15" s="4">
        <v>4611.6000000000004</v>
      </c>
      <c r="V15" s="2">
        <v>1</v>
      </c>
    </row>
    <row r="16" spans="1:22" ht="57.6" x14ac:dyDescent="0.3">
      <c r="A16" s="2">
        <v>11</v>
      </c>
      <c r="B16" s="3">
        <v>44186</v>
      </c>
      <c r="C16" s="3">
        <v>44186</v>
      </c>
      <c r="D16" s="2" t="s">
        <v>44</v>
      </c>
      <c r="E16" s="2" t="s">
        <v>26</v>
      </c>
      <c r="F16" s="2">
        <v>4</v>
      </c>
      <c r="G16" s="2">
        <v>8</v>
      </c>
      <c r="H16" s="2" t="s">
        <v>21</v>
      </c>
      <c r="I16" s="2" t="s">
        <v>23</v>
      </c>
      <c r="J16" s="2" t="s">
        <v>28</v>
      </c>
      <c r="K16" s="2" t="s">
        <v>49</v>
      </c>
      <c r="L16" s="3">
        <v>44197</v>
      </c>
      <c r="M16" s="2">
        <v>1</v>
      </c>
      <c r="N16" s="4">
        <v>172.5</v>
      </c>
      <c r="O16" s="4">
        <v>0</v>
      </c>
      <c r="P16" s="2" t="s">
        <v>22</v>
      </c>
      <c r="Q16" s="2" t="s">
        <v>24</v>
      </c>
      <c r="R16" s="2" t="s">
        <v>46</v>
      </c>
      <c r="S16" s="4">
        <v>172.5</v>
      </c>
      <c r="T16" s="4">
        <v>37.950000000000003</v>
      </c>
      <c r="U16" s="4">
        <v>210.45</v>
      </c>
      <c r="V16" s="5"/>
    </row>
    <row r="17" spans="1:22" ht="43.2" x14ac:dyDescent="0.3">
      <c r="A17" s="2">
        <v>11</v>
      </c>
      <c r="B17" s="3">
        <v>44186</v>
      </c>
      <c r="C17" s="3">
        <v>44186</v>
      </c>
      <c r="D17" s="2" t="s">
        <v>44</v>
      </c>
      <c r="E17" s="2" t="s">
        <v>26</v>
      </c>
      <c r="F17" s="2">
        <v>7</v>
      </c>
      <c r="G17" s="2">
        <v>11</v>
      </c>
      <c r="H17" s="2" t="s">
        <v>21</v>
      </c>
      <c r="I17" s="2" t="s">
        <v>23</v>
      </c>
      <c r="J17" s="2" t="s">
        <v>29</v>
      </c>
      <c r="K17" s="2" t="s">
        <v>49</v>
      </c>
      <c r="L17" s="3">
        <v>44197</v>
      </c>
      <c r="M17" s="2">
        <v>1</v>
      </c>
      <c r="N17" s="4">
        <v>57.5</v>
      </c>
      <c r="O17" s="4">
        <v>0</v>
      </c>
      <c r="P17" s="2" t="s">
        <v>22</v>
      </c>
      <c r="Q17" s="2" t="s">
        <v>24</v>
      </c>
      <c r="R17" s="2" t="s">
        <v>46</v>
      </c>
      <c r="S17" s="4">
        <v>57.5</v>
      </c>
      <c r="T17" s="4">
        <v>12.65</v>
      </c>
      <c r="U17" s="4">
        <v>70.150000000000006</v>
      </c>
      <c r="V17" s="5"/>
    </row>
    <row r="18" spans="1:22" ht="57.6" x14ac:dyDescent="0.3">
      <c r="A18" s="2">
        <v>11</v>
      </c>
      <c r="B18" s="3">
        <v>44186</v>
      </c>
      <c r="C18" s="3">
        <v>44186</v>
      </c>
      <c r="D18" s="2" t="s">
        <v>44</v>
      </c>
      <c r="E18" s="2" t="s">
        <v>26</v>
      </c>
      <c r="F18" s="2">
        <v>11</v>
      </c>
      <c r="G18" s="2">
        <v>15</v>
      </c>
      <c r="H18" s="2" t="s">
        <v>21</v>
      </c>
      <c r="I18" s="2" t="s">
        <v>23</v>
      </c>
      <c r="J18" s="2" t="s">
        <v>28</v>
      </c>
      <c r="K18" s="2" t="s">
        <v>49</v>
      </c>
      <c r="L18" s="3">
        <v>44197</v>
      </c>
      <c r="M18" s="2">
        <v>1</v>
      </c>
      <c r="N18" s="4">
        <v>187.5</v>
      </c>
      <c r="O18" s="4">
        <v>0</v>
      </c>
      <c r="P18" s="2" t="s">
        <v>22</v>
      </c>
      <c r="Q18" s="2" t="s">
        <v>24</v>
      </c>
      <c r="R18" s="2" t="s">
        <v>46</v>
      </c>
      <c r="S18" s="4">
        <v>187.5</v>
      </c>
      <c r="T18" s="4">
        <v>41.25</v>
      </c>
      <c r="U18" s="4">
        <v>228.75</v>
      </c>
      <c r="V18" s="5"/>
    </row>
    <row r="19" spans="1:22" ht="43.2" x14ac:dyDescent="0.3">
      <c r="A19" s="2">
        <v>11</v>
      </c>
      <c r="B19" s="3">
        <v>44186</v>
      </c>
      <c r="C19" s="3">
        <v>44186</v>
      </c>
      <c r="D19" s="2" t="s">
        <v>44</v>
      </c>
      <c r="E19" s="2" t="s">
        <v>26</v>
      </c>
      <c r="F19" s="2">
        <v>14</v>
      </c>
      <c r="G19" s="2">
        <v>18</v>
      </c>
      <c r="H19" s="2" t="s">
        <v>21</v>
      </c>
      <c r="I19" s="2" t="s">
        <v>23</v>
      </c>
      <c r="J19" s="2" t="s">
        <v>29</v>
      </c>
      <c r="K19" s="2" t="s">
        <v>49</v>
      </c>
      <c r="L19" s="3">
        <v>44197</v>
      </c>
      <c r="M19" s="2">
        <v>1</v>
      </c>
      <c r="N19" s="4">
        <v>87.5</v>
      </c>
      <c r="O19" s="4">
        <v>0</v>
      </c>
      <c r="P19" s="2" t="s">
        <v>22</v>
      </c>
      <c r="Q19" s="2" t="s">
        <v>24</v>
      </c>
      <c r="R19" s="2" t="s">
        <v>46</v>
      </c>
      <c r="S19" s="4">
        <v>87.5</v>
      </c>
      <c r="T19" s="4">
        <v>19.25</v>
      </c>
      <c r="U19" s="4">
        <v>106.75</v>
      </c>
      <c r="V19" s="5"/>
    </row>
  </sheetData>
  <autoFilter ref="A1:Y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D13" sqref="D13"/>
    </sheetView>
  </sheetViews>
  <sheetFormatPr defaultRowHeight="14.4" x14ac:dyDescent="0.3"/>
  <cols>
    <col min="1" max="1" width="26.5546875" bestFit="1" customWidth="1"/>
    <col min="2" max="2" width="22.88671875" style="8" customWidth="1"/>
    <col min="3" max="3" width="17.109375" style="9" bestFit="1" customWidth="1"/>
    <col min="4" max="4" width="13.88671875" bestFit="1" customWidth="1"/>
    <col min="5" max="5" width="20.109375" bestFit="1" customWidth="1"/>
    <col min="6" max="6" width="12.88671875" bestFit="1" customWidth="1"/>
  </cols>
  <sheetData>
    <row r="1" spans="1:6" x14ac:dyDescent="0.3">
      <c r="A1" s="6" t="s">
        <v>50</v>
      </c>
      <c r="B1" s="8" t="s">
        <v>52</v>
      </c>
    </row>
    <row r="2" spans="1:6" x14ac:dyDescent="0.3">
      <c r="A2" s="7" t="s">
        <v>47</v>
      </c>
      <c r="B2" s="8">
        <v>6560</v>
      </c>
      <c r="C2" s="9">
        <f>GETPIVOTDATA("ImponibileVB",$A$1,"Tipo manutenzione","manutenzione correttiva")/GETPIVOTDATA("ImponibileVB",$A$1)</f>
        <v>0.5063681976071015</v>
      </c>
      <c r="E2" t="s">
        <v>54</v>
      </c>
    </row>
    <row r="3" spans="1:6" x14ac:dyDescent="0.3">
      <c r="A3" s="7" t="s">
        <v>49</v>
      </c>
      <c r="B3" s="8">
        <v>6395</v>
      </c>
      <c r="C3" s="9">
        <f>GETPIVOTDATA("ImponibileVB",$A$1,"Tipo manutenzione","manutenzione preventiva")/GETPIVOTDATA("ImponibileVB",$A$1)</f>
        <v>0.4936318023928985</v>
      </c>
      <c r="E3" t="s">
        <v>55</v>
      </c>
      <c r="F3" t="s">
        <v>53</v>
      </c>
    </row>
    <row r="4" spans="1:6" x14ac:dyDescent="0.3">
      <c r="A4" s="7" t="s">
        <v>51</v>
      </c>
      <c r="B4" s="8">
        <v>12955</v>
      </c>
      <c r="C4" s="9" t="s">
        <v>58</v>
      </c>
      <c r="E4" t="s">
        <v>56</v>
      </c>
      <c r="F4" t="s">
        <v>57</v>
      </c>
    </row>
    <row r="6" spans="1:6" x14ac:dyDescent="0.3">
      <c r="B6" s="8">
        <f>GETPIVOTDATA("ImponibileVB",$A$1)</f>
        <v>12955</v>
      </c>
      <c r="C6" s="9" t="s">
        <v>59</v>
      </c>
    </row>
    <row r="7" spans="1:6" x14ac:dyDescent="0.3">
      <c r="A7">
        <v>2</v>
      </c>
      <c r="B7" s="11">
        <f>A7*B6</f>
        <v>25910</v>
      </c>
      <c r="C7" s="9" t="s">
        <v>53</v>
      </c>
    </row>
    <row r="9" spans="1:6" x14ac:dyDescent="0.3">
      <c r="B9" s="8">
        <f>GETPIVOTDATA("ImponibileVB",$A$1,"Tipo manutenzione","manutenzione preventiva")</f>
        <v>6395</v>
      </c>
      <c r="C9" s="9" t="s">
        <v>60</v>
      </c>
    </row>
    <row r="10" spans="1:6" x14ac:dyDescent="0.3">
      <c r="A10">
        <v>2</v>
      </c>
      <c r="B10" s="8">
        <f>B9*A10</f>
        <v>12790</v>
      </c>
      <c r="C10" s="9" t="s">
        <v>61</v>
      </c>
    </row>
    <row r="13" spans="1:6" x14ac:dyDescent="0.3">
      <c r="A13">
        <v>2</v>
      </c>
      <c r="B13" s="8">
        <v>6560</v>
      </c>
      <c r="C13" s="8">
        <f>A13*B13</f>
        <v>13120</v>
      </c>
      <c r="D13" t="s">
        <v>63</v>
      </c>
    </row>
    <row r="14" spans="1:6" x14ac:dyDescent="0.3">
      <c r="A14">
        <v>2</v>
      </c>
      <c r="B14" s="8">
        <v>6395</v>
      </c>
      <c r="C14" s="8">
        <f>A14*B14</f>
        <v>12790</v>
      </c>
      <c r="D14" t="s">
        <v>62</v>
      </c>
    </row>
    <row r="15" spans="1:6" x14ac:dyDescent="0.3">
      <c r="C15" s="12">
        <f>SUM(C13:C14)</f>
        <v>25910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50" zoomScaleNormal="50" workbookViewId="0">
      <selection sqref="A1:D1"/>
    </sheetView>
  </sheetViews>
  <sheetFormatPr defaultColWidth="56.6640625" defaultRowHeight="13.8" x14ac:dyDescent="0.25"/>
  <cols>
    <col min="1" max="1" width="107.88671875" style="13" customWidth="1"/>
    <col min="2" max="2" width="22" style="13" bestFit="1" customWidth="1"/>
    <col min="3" max="3" width="42.33203125" style="13" bestFit="1" customWidth="1"/>
    <col min="4" max="4" width="25.6640625" style="13" bestFit="1" customWidth="1"/>
    <col min="5" max="5" width="27.6640625" style="13" customWidth="1"/>
    <col min="6" max="6" width="24.44140625" style="13" customWidth="1"/>
    <col min="7" max="7" width="28.109375" style="13" customWidth="1"/>
    <col min="8" max="8" width="30.5546875" style="13" customWidth="1"/>
    <col min="9" max="9" width="30.33203125" style="13" customWidth="1"/>
    <col min="10" max="16384" width="56.6640625" style="13"/>
  </cols>
  <sheetData>
    <row r="1" spans="1:9" ht="120.6" customHeight="1" thickBot="1" x14ac:dyDescent="0.3">
      <c r="A1" s="49" t="s">
        <v>82</v>
      </c>
      <c r="B1" s="50"/>
      <c r="C1" s="50"/>
      <c r="D1" s="51"/>
    </row>
    <row r="2" spans="1:9" ht="223.8" customHeight="1" thickBot="1" x14ac:dyDescent="0.4">
      <c r="A2" s="52" t="s">
        <v>79</v>
      </c>
      <c r="B2" s="53"/>
      <c r="C2" s="53"/>
      <c r="D2" s="54"/>
    </row>
    <row r="3" spans="1:9" ht="113.4" customHeight="1" thickBot="1" x14ac:dyDescent="0.4">
      <c r="A3" s="55" t="s">
        <v>80</v>
      </c>
      <c r="B3" s="56"/>
      <c r="C3" s="56"/>
      <c r="D3" s="57"/>
    </row>
    <row r="4" spans="1:9" ht="67.2" customHeight="1" x14ac:dyDescent="0.35">
      <c r="A4" s="58" t="s">
        <v>81</v>
      </c>
      <c r="B4" s="59"/>
      <c r="C4" s="59"/>
      <c r="D4" s="60"/>
    </row>
    <row r="6" spans="1:9" ht="37.5" customHeight="1" x14ac:dyDescent="0.5">
      <c r="A6" s="14"/>
      <c r="C6" s="42">
        <v>365</v>
      </c>
      <c r="D6" s="42">
        <v>365</v>
      </c>
      <c r="E6" s="42"/>
      <c r="F6" s="43"/>
      <c r="G6" s="42"/>
      <c r="H6" s="42"/>
      <c r="I6" s="42"/>
    </row>
    <row r="7" spans="1:9" ht="56.25" customHeight="1" thickBot="1" x14ac:dyDescent="0.55000000000000004">
      <c r="A7" s="14"/>
      <c r="C7" s="44">
        <f>SUM(C9:C10)</f>
        <v>32485</v>
      </c>
      <c r="D7" s="44">
        <f>SUM(D9:D10)</f>
        <v>32485</v>
      </c>
      <c r="E7" s="44"/>
      <c r="F7" s="43"/>
      <c r="G7" s="42">
        <v>365</v>
      </c>
      <c r="H7" s="42">
        <v>365</v>
      </c>
      <c r="I7" s="42"/>
    </row>
    <row r="8" spans="1:9" s="15" customFormat="1" ht="102.75" customHeight="1" thickBot="1" x14ac:dyDescent="0.35">
      <c r="A8" s="17" t="s">
        <v>64</v>
      </c>
      <c r="B8" s="18" t="s">
        <v>69</v>
      </c>
      <c r="C8" s="19" t="s">
        <v>70</v>
      </c>
      <c r="D8" s="19" t="s">
        <v>71</v>
      </c>
      <c r="E8" s="19" t="s">
        <v>72</v>
      </c>
      <c r="F8" s="19" t="s">
        <v>73</v>
      </c>
      <c r="G8" s="20" t="s">
        <v>74</v>
      </c>
      <c r="H8" s="20" t="s">
        <v>75</v>
      </c>
      <c r="I8" s="19" t="s">
        <v>76</v>
      </c>
    </row>
    <row r="9" spans="1:9" ht="132" customHeight="1" x14ac:dyDescent="0.25">
      <c r="A9" s="33" t="s">
        <v>77</v>
      </c>
      <c r="B9" s="35">
        <v>39</v>
      </c>
      <c r="C9" s="36">
        <f>B9*C6</f>
        <v>14235</v>
      </c>
      <c r="D9" s="36">
        <f>B9*D6</f>
        <v>14235</v>
      </c>
      <c r="E9" s="45">
        <f>SUM(C9:D10)</f>
        <v>64970</v>
      </c>
      <c r="F9" s="39"/>
      <c r="G9" s="40">
        <f>F9*G7</f>
        <v>0</v>
      </c>
      <c r="H9" s="40">
        <f>F9*H7</f>
        <v>0</v>
      </c>
      <c r="I9" s="47">
        <f>SUM(G9:H10)</f>
        <v>0</v>
      </c>
    </row>
    <row r="10" spans="1:9" ht="222" customHeight="1" thickBot="1" x14ac:dyDescent="0.3">
      <c r="A10" s="34" t="s">
        <v>78</v>
      </c>
      <c r="B10" s="37">
        <v>50</v>
      </c>
      <c r="C10" s="38">
        <f>B10*C6</f>
        <v>18250</v>
      </c>
      <c r="D10" s="38">
        <f>B10*D6</f>
        <v>18250</v>
      </c>
      <c r="E10" s="46"/>
      <c r="F10" s="41"/>
      <c r="G10" s="40">
        <f>F10*G7</f>
        <v>0</v>
      </c>
      <c r="H10" s="40">
        <f>F10*H7</f>
        <v>0</v>
      </c>
      <c r="I10" s="48"/>
    </row>
    <row r="11" spans="1:9" s="16" customFormat="1" ht="21" x14ac:dyDescent="0.4">
      <c r="A11" s="21"/>
      <c r="B11" s="22"/>
      <c r="C11" s="22"/>
      <c r="D11" s="22"/>
      <c r="E11" s="22"/>
      <c r="F11" s="22"/>
      <c r="G11" s="23"/>
      <c r="H11" s="23"/>
      <c r="I11" s="23"/>
    </row>
    <row r="12" spans="1:9" s="16" customFormat="1" ht="21" x14ac:dyDescent="0.4">
      <c r="A12" s="21"/>
      <c r="B12" s="22"/>
      <c r="C12" s="22"/>
      <c r="D12" s="22"/>
      <c r="E12" s="22"/>
      <c r="F12" s="22"/>
      <c r="G12" s="23"/>
      <c r="H12" s="23"/>
      <c r="I12" s="23"/>
    </row>
    <row r="13" spans="1:9" s="16" customFormat="1" ht="84" x14ac:dyDescent="0.4">
      <c r="A13" s="24" t="s">
        <v>68</v>
      </c>
      <c r="B13" s="25"/>
      <c r="C13" s="22"/>
      <c r="D13" s="22"/>
      <c r="E13" s="22"/>
      <c r="F13" s="22"/>
      <c r="G13" s="23"/>
      <c r="H13" s="23"/>
      <c r="I13" s="23"/>
    </row>
    <row r="14" spans="1:9" ht="42" customHeight="1" x14ac:dyDescent="0.4">
      <c r="A14" s="24" t="s">
        <v>67</v>
      </c>
      <c r="B14" s="26"/>
      <c r="C14" s="32"/>
      <c r="D14" s="32"/>
      <c r="E14" s="32"/>
      <c r="F14" s="27"/>
      <c r="G14" s="27"/>
      <c r="H14" s="27"/>
      <c r="I14" s="27"/>
    </row>
    <row r="15" spans="1:9" ht="21" x14ac:dyDescent="0.4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21" x14ac:dyDescent="0.4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21" x14ac:dyDescent="0.4">
      <c r="A17" s="28" t="s">
        <v>65</v>
      </c>
      <c r="B17" s="27"/>
      <c r="C17" s="27"/>
      <c r="D17" s="27"/>
      <c r="E17" s="27"/>
      <c r="F17" s="27"/>
      <c r="G17" s="27"/>
      <c r="H17" s="27"/>
      <c r="I17" s="27"/>
    </row>
    <row r="18" spans="1:9" ht="21" x14ac:dyDescent="0.4">
      <c r="A18" s="29" t="s">
        <v>66</v>
      </c>
      <c r="B18" s="27"/>
      <c r="C18" s="27"/>
      <c r="D18" s="27"/>
      <c r="E18" s="27"/>
      <c r="F18" s="27"/>
      <c r="G18" s="27"/>
      <c r="H18" s="27"/>
      <c r="I18" s="27"/>
    </row>
    <row r="19" spans="1:9" ht="21" x14ac:dyDescent="0.4">
      <c r="A19" s="30"/>
      <c r="B19" s="27"/>
      <c r="C19" s="27"/>
      <c r="D19" s="27"/>
      <c r="E19" s="27"/>
      <c r="F19" s="27"/>
      <c r="G19" s="27"/>
      <c r="H19" s="27"/>
      <c r="I19" s="27"/>
    </row>
    <row r="20" spans="1:9" ht="21" x14ac:dyDescent="0.4">
      <c r="A20" s="31"/>
      <c r="B20" s="27"/>
      <c r="C20" s="27"/>
      <c r="D20" s="27"/>
      <c r="E20" s="27"/>
      <c r="F20" s="27"/>
      <c r="G20" s="27"/>
      <c r="H20" s="27"/>
      <c r="I20" s="27"/>
    </row>
  </sheetData>
  <mergeCells count="6">
    <mergeCell ref="E9:E10"/>
    <mergeCell ref="I9:I1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dbase ordini</vt:lpstr>
      <vt:lpstr>pivot</vt:lpstr>
      <vt:lpstr>Schema di offerta</vt:lpstr>
      <vt:lpstr>'Schema di offerta'!Area_stampa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2022-04-20T12:30:40Z</dcterms:modified>
</cp:coreProperties>
</file>